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140" activeTab="1"/>
  </bookViews>
  <sheets>
    <sheet name="Баланс 2021" sheetId="1" r:id="rId1"/>
    <sheet name="Баланс 2020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F6" i="1"/>
  <c r="G6" i="1"/>
  <c r="H6" i="1"/>
  <c r="I6" i="1"/>
  <c r="J6" i="1"/>
  <c r="K6" i="1"/>
  <c r="L6" i="1"/>
  <c r="M6" i="1"/>
  <c r="N6" i="1"/>
  <c r="O6" i="1"/>
  <c r="P6" i="1"/>
  <c r="E6" i="1"/>
  <c r="F5" i="2" l="1"/>
  <c r="G5" i="2"/>
  <c r="H5" i="2"/>
  <c r="I5" i="2"/>
  <c r="J5" i="2"/>
  <c r="K5" i="2"/>
  <c r="L5" i="2"/>
  <c r="M5" i="2"/>
  <c r="N5" i="2"/>
  <c r="O5" i="2"/>
  <c r="P5" i="2"/>
  <c r="E5" i="2"/>
  <c r="D6" i="1" l="1"/>
  <c r="D8" i="1"/>
  <c r="D9" i="1"/>
  <c r="D10" i="1"/>
  <c r="D7" i="1"/>
  <c r="D11" i="2"/>
  <c r="D14" i="2"/>
  <c r="N13" i="2"/>
  <c r="M13" i="2"/>
  <c r="J13" i="2"/>
  <c r="I13" i="2"/>
  <c r="D9" i="2"/>
  <c r="D10" i="2"/>
  <c r="H6" i="2"/>
  <c r="L6" i="2"/>
  <c r="P6" i="2"/>
  <c r="O6" i="2"/>
  <c r="N6" i="2"/>
  <c r="M6" i="2"/>
  <c r="K6" i="2"/>
  <c r="J6" i="2"/>
  <c r="I6" i="2"/>
  <c r="G6" i="2"/>
  <c r="F13" i="2"/>
  <c r="D8" i="2"/>
  <c r="D7" i="2"/>
  <c r="D12" i="1"/>
  <c r="L13" i="2" l="1"/>
  <c r="H13" i="2"/>
  <c r="E6" i="2"/>
  <c r="K13" i="2"/>
  <c r="O13" i="2"/>
  <c r="D12" i="2"/>
  <c r="E13" i="2"/>
  <c r="P13" i="2"/>
  <c r="F6" i="2"/>
  <c r="E5" i="1"/>
  <c r="G5" i="1"/>
  <c r="G13" i="1" s="1"/>
  <c r="I5" i="1"/>
  <c r="I13" i="1" s="1"/>
  <c r="K5" i="1"/>
  <c r="K13" i="1" s="1"/>
  <c r="M5" i="1"/>
  <c r="M13" i="1" s="1"/>
  <c r="O5" i="1"/>
  <c r="O13" i="1" s="1"/>
  <c r="F5" i="1"/>
  <c r="F13" i="1" s="1"/>
  <c r="H5" i="1"/>
  <c r="H13" i="1" s="1"/>
  <c r="J5" i="1"/>
  <c r="J13" i="1" s="1"/>
  <c r="L5" i="1"/>
  <c r="L13" i="1" s="1"/>
  <c r="N5" i="1"/>
  <c r="N13" i="1" s="1"/>
  <c r="P5" i="1"/>
  <c r="P13" i="1" s="1"/>
  <c r="G13" i="2"/>
  <c r="D6" i="2" l="1"/>
  <c r="D5" i="2"/>
  <c r="D5" i="1"/>
  <c r="D13" i="1" s="1"/>
  <c r="E13" i="1"/>
  <c r="D13" i="2" l="1"/>
</calcChain>
</file>

<file path=xl/sharedStrings.xml><?xml version="1.0" encoding="utf-8"?>
<sst xmlns="http://schemas.openxmlformats.org/spreadsheetml/2006/main" count="70" uniqueCount="34">
  <si>
    <t>Наименование</t>
  </si>
  <si>
    <t>Ед. изм</t>
  </si>
  <si>
    <t>Всего</t>
  </si>
  <si>
    <t>ВН</t>
  </si>
  <si>
    <t>СН1</t>
  </si>
  <si>
    <t>СН2</t>
  </si>
  <si>
    <t>НН</t>
  </si>
  <si>
    <t>Отпуск электроэнергии из сети</t>
  </si>
  <si>
    <t>Заявленная мощность потребителей</t>
  </si>
  <si>
    <t>МВт</t>
  </si>
  <si>
    <t>Потери электроэнергии в сети</t>
  </si>
  <si>
    <t>%</t>
  </si>
  <si>
    <t xml:space="preserve">Размер фактических потерь, оплачиваемых покупателями при осуществлении расчетов за электрическую энергию </t>
  </si>
  <si>
    <t>Заявленная мощность</t>
  </si>
  <si>
    <t>Потери электроэнергии в сети всего</t>
  </si>
  <si>
    <t>тыс. кВт*ч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</si>
  <si>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</si>
  <si>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</si>
  <si>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</si>
  <si>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</si>
  <si>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</si>
  <si>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</si>
  <si>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</si>
  <si>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</si>
  <si>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</si>
  <si>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</si>
  <si>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</si>
  <si>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</si>
  <si>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Потери электроэнергии в сети*</t>
  </si>
  <si>
    <t>* без небаланса</t>
  </si>
  <si>
    <t xml:space="preserve">Баланс электрической энергии и  мощности ООО "ЭСК - факт 2020 г. </t>
  </si>
  <si>
    <t>Баланс электрической энергии и  мощности ООО "ЭСК" - план на 2021 г.</t>
  </si>
  <si>
    <t>Отпуск электроэнергии в сеть, в т.ч.</t>
  </si>
  <si>
    <t xml:space="preserve">Отпуск электроэнергии из сети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</si>
</sst>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р_."/>
    <numFmt numFmtId="165" formatCode="#,##0.0000"/>
    <numFmt numFmtId="166" formatCode="&quot;$&quot;#,##0_);[Red]\(&quot;$&quot;#,##0\)"/>
    <numFmt numFmtId="167" formatCode="#,##0.000"/>
    <numFmt numFmtId="168" formatCode="_-* #,##0.00[$€-1]_-;\-* #,##0.00[$€-1]_-;_-* &quot;-&quot;??[$€-1]_-"/>
    <numFmt numFmtId="169" formatCode="#,##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sz val="10"/>
      <name val="Helv"/>
    </font>
    <font>
      <b/>
      <u/>
      <sz val="9"/>
      <color indexed="12"/>
      <name val="Tahoma"/>
      <family val="2"/>
      <charset val="204"/>
    </font>
    <font>
      <sz val="10"/>
      <name val="MS Sans Serif"/>
      <family val="2"/>
      <charset val="204"/>
    </font>
    <font>
      <sz val="10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theme="10"/>
      <name val="Tahoma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</borders>
  <cellStyleXfs count="56">
    <xf numFmtId="0" fontId="0" fillId="0" borderId="0"/>
    <xf numFmtId="0" fontId="3" fillId="0" borderId="0"/>
    <xf numFmtId="49" fontId="6" fillId="0" borderId="0" applyBorder="0">
      <alignment vertical="top"/>
    </xf>
    <xf numFmtId="0" fontId="2" fillId="0" borderId="0"/>
    <xf numFmtId="0" fontId="1" fillId="0" borderId="0"/>
    <xf numFmtId="0" fontId="11" fillId="0" borderId="0"/>
    <xf numFmtId="0" fontId="7" fillId="0" borderId="0"/>
    <xf numFmtId="168" fontId="11" fillId="0" borderId="0"/>
    <xf numFmtId="0" fontId="21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14" fillId="0" borderId="2" applyNumberFormat="0" applyAlignment="0">
      <protection locked="0"/>
    </xf>
    <xf numFmtId="166" fontId="13" fillId="0" borderId="0" applyFont="0" applyFill="0" applyBorder="0" applyAlignment="0" applyProtection="0"/>
    <xf numFmtId="169" fontId="6" fillId="4" borderId="0">
      <protection locked="0"/>
    </xf>
    <xf numFmtId="0" fontId="15" fillId="0" borderId="0" applyFill="0" applyBorder="0" applyProtection="0">
      <alignment vertical="center"/>
    </xf>
    <xf numFmtId="167" fontId="6" fillId="4" borderId="0">
      <protection locked="0"/>
    </xf>
    <xf numFmtId="165" fontId="6" fillId="4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4" fillId="3" borderId="2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9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19" fillId="5" borderId="3" applyNumberFormat="0">
      <alignment horizontal="center" vertical="center"/>
    </xf>
    <xf numFmtId="0" fontId="8" fillId="2" borderId="2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20" fillId="6" borderId="0" applyNumberFormat="0" applyBorder="0" applyAlignment="0">
      <alignment horizontal="left" vertical="center"/>
    </xf>
    <xf numFmtId="0" fontId="7" fillId="0" borderId="0"/>
    <xf numFmtId="0" fontId="7" fillId="0" borderId="0"/>
    <xf numFmtId="49" fontId="6" fillId="6" borderId="0" applyBorder="0">
      <alignment vertical="top"/>
    </xf>
    <xf numFmtId="0" fontId="1" fillId="0" borderId="0"/>
    <xf numFmtId="0" fontId="7" fillId="0" borderId="0"/>
    <xf numFmtId="4" fontId="6" fillId="7" borderId="0" applyFont="0" applyBorder="0">
      <alignment horizontal="right"/>
    </xf>
    <xf numFmtId="4" fontId="6" fillId="7" borderId="0" applyBorder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4" fontId="5" fillId="0" borderId="0" xfId="1" applyNumberFormat="1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justify" vertical="center" wrapText="1"/>
    </xf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24" fillId="0" borderId="0" xfId="1" applyFont="1" applyFill="1" applyAlignment="1">
      <alignment vertical="center"/>
    </xf>
    <xf numFmtId="0" fontId="24" fillId="0" borderId="1" xfId="1" applyFont="1" applyFill="1" applyBorder="1" applyAlignment="1">
      <alignment horizontal="right" vertical="center"/>
    </xf>
    <xf numFmtId="0" fontId="24" fillId="0" borderId="1" xfId="1" applyFont="1" applyFill="1" applyBorder="1" applyAlignment="1">
      <alignment horizontal="center" vertical="center" wrapText="1"/>
    </xf>
    <xf numFmtId="164" fontId="24" fillId="0" borderId="1" xfId="1" applyNumberFormat="1" applyFont="1" applyFill="1" applyBorder="1" applyAlignment="1">
      <alignment horizontal="center" vertical="center"/>
    </xf>
    <xf numFmtId="0" fontId="25" fillId="0" borderId="0" xfId="1" applyFont="1" applyFill="1" applyAlignment="1">
      <alignment vertical="center"/>
    </xf>
    <xf numFmtId="0" fontId="26" fillId="0" borderId="0" xfId="1" applyFont="1" applyFill="1" applyAlignment="1">
      <alignment horizontal="center" vertical="center"/>
    </xf>
    <xf numFmtId="0" fontId="26" fillId="0" borderId="0" xfId="1" applyFont="1" applyFill="1" applyAlignment="1">
      <alignment vertical="center"/>
    </xf>
    <xf numFmtId="0" fontId="26" fillId="0" borderId="0" xfId="1" applyFont="1" applyFill="1" applyAlignment="1">
      <alignment horizontal="right" vertical="center"/>
    </xf>
    <xf numFmtId="0" fontId="26" fillId="0" borderId="1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center" vertical="center" wrapText="1"/>
    </xf>
    <xf numFmtId="164" fontId="25" fillId="0" borderId="1" xfId="1" applyNumberFormat="1" applyFont="1" applyFill="1" applyBorder="1" applyAlignment="1">
      <alignment horizontal="center" vertical="center"/>
    </xf>
    <xf numFmtId="0" fontId="27" fillId="0" borderId="0" xfId="1" applyFont="1" applyFill="1" applyAlignment="1">
      <alignment vertical="center"/>
    </xf>
    <xf numFmtId="0" fontId="27" fillId="0" borderId="1" xfId="1" applyFont="1" applyFill="1" applyBorder="1" applyAlignment="1">
      <alignment horizontal="right" vertical="center"/>
    </xf>
    <xf numFmtId="0" fontId="27" fillId="0" borderId="1" xfId="1" applyFont="1" applyFill="1" applyBorder="1" applyAlignment="1">
      <alignment horizontal="center" vertical="center" wrapText="1"/>
    </xf>
    <xf numFmtId="164" fontId="27" fillId="0" borderId="1" xfId="1" applyNumberFormat="1" applyFont="1" applyFill="1" applyBorder="1" applyAlignment="1">
      <alignment horizontal="center" vertical="center"/>
    </xf>
    <xf numFmtId="0" fontId="25" fillId="0" borderId="0" xfId="1" applyNumberFormat="1" applyFont="1" applyFill="1" applyAlignment="1">
      <alignment vertical="center" wrapText="1"/>
    </xf>
    <xf numFmtId="4" fontId="25" fillId="0" borderId="0" xfId="1" applyNumberFormat="1" applyFont="1" applyFill="1" applyAlignment="1">
      <alignment vertical="center"/>
    </xf>
    <xf numFmtId="0" fontId="26" fillId="0" borderId="0" xfId="1" applyNumberFormat="1" applyFont="1" applyFill="1" applyAlignment="1">
      <alignment vertical="center" wrapText="1"/>
    </xf>
    <xf numFmtId="4" fontId="26" fillId="0" borderId="0" xfId="1" applyNumberFormat="1" applyFont="1" applyFill="1" applyAlignment="1">
      <alignment vertical="center"/>
    </xf>
    <xf numFmtId="164" fontId="26" fillId="0" borderId="1" xfId="1" applyNumberFormat="1" applyFont="1" applyFill="1" applyBorder="1" applyAlignment="1">
      <alignment vertical="center"/>
    </xf>
    <xf numFmtId="164" fontId="27" fillId="0" borderId="1" xfId="1" applyNumberFormat="1" applyFont="1" applyFill="1" applyBorder="1" applyAlignment="1">
      <alignment vertical="center"/>
    </xf>
    <xf numFmtId="0" fontId="28" fillId="0" borderId="0" xfId="1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justify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5" fillId="0" borderId="0" xfId="1" applyFont="1" applyFill="1" applyAlignment="1">
      <alignment horizontal="justify" vertical="center" wrapText="1"/>
    </xf>
    <xf numFmtId="0" fontId="26" fillId="0" borderId="0" xfId="1" applyFont="1" applyFill="1" applyAlignment="1">
      <alignment horizontal="center" vertical="center"/>
    </xf>
    <xf numFmtId="164" fontId="2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56">
    <cellStyle name=" 1" xfId="5"/>
    <cellStyle name=" 1 2" xfId="7"/>
    <cellStyle name=" 1_Stage1" xfId="8"/>
    <cellStyle name="_Model_RAB Мой_PR.PROG.WARM.NOTCOMBI.2012.2.16_v1.4(04.04.11) " xfId="9"/>
    <cellStyle name="_Model_RAB Мой_Книга2_PR.PROG.WARM.NOTCOMBI.2012.2.16_v1.4(04.04.11) " xfId="10"/>
    <cellStyle name="_Model_RAB_MRSK_svod_PR.PROG.WARM.NOTCOMBI.2012.2.16_v1.4(04.04.11) " xfId="11"/>
    <cellStyle name="_Model_RAB_MRSK_svod_Книга2_PR.PROG.WARM.NOTCOMBI.2012.2.16_v1.4(04.04.11) " xfId="12"/>
    <cellStyle name="_МОДЕЛЬ_1 (2)_PR.PROG.WARM.NOTCOMBI.2012.2.16_v1.4(04.04.11) " xfId="13"/>
    <cellStyle name="_МОДЕЛЬ_1 (2)_Книга2_PR.PROG.WARM.NOTCOMBI.2012.2.16_v1.4(04.04.11) " xfId="14"/>
    <cellStyle name="_пр 5 тариф RAB_PR.PROG.WARM.NOTCOMBI.2012.2.16_v1.4(04.04.11) " xfId="15"/>
    <cellStyle name="_пр 5 тариф RAB_Книга2_PR.PROG.WARM.NOTCOMBI.2012.2.16_v1.4(04.04.11) " xfId="16"/>
    <cellStyle name="_Расчет RAB_22072008_PR.PROG.WARM.NOTCOMBI.2012.2.16_v1.4(04.04.11) " xfId="17"/>
    <cellStyle name="_Расчет RAB_22072008_Книга2_PR.PROG.WARM.NOTCOMBI.2012.2.16_v1.4(04.04.11) " xfId="18"/>
    <cellStyle name="_Расчет RAB_Лен и МОЭСК_с 2010 года_14.04.2009_со сглаж_version 3.0_без ФСК_PR.PROG.WARM.NOTCOMBI.2012.2.16_v1.4(04.04.11) " xfId="19"/>
    <cellStyle name="_Расчет RAB_Лен и МОЭСК_с 2010 года_14.04.2009_со сглаж_version 3.0_без ФСК_Книга2_PR.PROG.WARM.NOTCOMBI.2012.2.16_v1.4(04.04.11) " xfId="20"/>
    <cellStyle name="Cells 2" xfId="21"/>
    <cellStyle name="Currency [0]" xfId="22"/>
    <cellStyle name="currency1" xfId="23"/>
    <cellStyle name="Currency2" xfId="24"/>
    <cellStyle name="currency3" xfId="25"/>
    <cellStyle name="currency4" xfId="26"/>
    <cellStyle name="Followed Hyperlink" xfId="27"/>
    <cellStyle name="Header 3" xfId="28"/>
    <cellStyle name="Hyperlink" xfId="29"/>
    <cellStyle name="normal" xfId="30"/>
    <cellStyle name="Normal1" xfId="31"/>
    <cellStyle name="Normal2" xfId="32"/>
    <cellStyle name="Percent1" xfId="33"/>
    <cellStyle name="Title 4" xfId="34"/>
    <cellStyle name="Ввод  2" xfId="35"/>
    <cellStyle name="Гиперссылка 2 2" xfId="36"/>
    <cellStyle name="Гиперссылка 4" xfId="37"/>
    <cellStyle name="Гиперссылка 5 2" xfId="38"/>
    <cellStyle name="Гиперссылка 6" xfId="39"/>
    <cellStyle name="Гиперссылка 7" xfId="40"/>
    <cellStyle name="Обычный" xfId="0" builtinId="0"/>
    <cellStyle name="Обычный 10" xfId="2"/>
    <cellStyle name="Обычный 11" xfId="55"/>
    <cellStyle name="Обычный 11 3" xfId="42"/>
    <cellStyle name="Обычный 2" xfId="1"/>
    <cellStyle name="Обычный 2 2" xfId="3"/>
    <cellStyle name="Обычный 2 3" xfId="4"/>
    <cellStyle name="Обычный 2 4" xfId="43"/>
    <cellStyle name="Обычный 2_НВВ - сети долгосрочный (15.07) - передано на оформление 2" xfId="44"/>
    <cellStyle name="Обычный 3" xfId="6"/>
    <cellStyle name="Обычный 3 2" xfId="45"/>
    <cellStyle name="Обычный 3 3" xfId="46"/>
    <cellStyle name="Обычный 4" xfId="47"/>
    <cellStyle name="Обычный 5" xfId="41"/>
    <cellStyle name="Обычный 6" xfId="51"/>
    <cellStyle name="Обычный 7" xfId="52"/>
    <cellStyle name="Обычный 8" xfId="53"/>
    <cellStyle name="Обычный 9" xfId="54"/>
    <cellStyle name="Обычный 9 2" xfId="48"/>
    <cellStyle name="Формула 3" xfId="49"/>
    <cellStyle name="Формула_GRES.2007.5" xfId="5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zoomScale="85" zoomScaleNormal="85" zoomScaleSheetLayoutView="100" workbookViewId="0">
      <selection activeCell="F24" sqref="F24"/>
    </sheetView>
  </sheetViews>
  <sheetFormatPr defaultColWidth="9.140625" defaultRowHeight="15.75"/>
  <cols>
    <col min="1" max="1" width="2.7109375" style="1" customWidth="1"/>
    <col min="2" max="2" width="34.85546875" style="1" customWidth="1"/>
    <col min="3" max="3" width="13.85546875" style="1" customWidth="1"/>
    <col min="4" max="4" width="12.5703125" style="1" customWidth="1"/>
    <col min="5" max="16" width="10.42578125" style="1" customWidth="1"/>
    <col min="17" max="253" width="9.140625" style="1"/>
    <col min="254" max="254" width="47.28515625" style="1" customWidth="1"/>
    <col min="255" max="255" width="11.140625" style="1" customWidth="1"/>
    <col min="256" max="260" width="13.140625" style="1" customWidth="1"/>
    <col min="261" max="509" width="9.140625" style="1"/>
    <col min="510" max="510" width="47.28515625" style="1" customWidth="1"/>
    <col min="511" max="511" width="11.140625" style="1" customWidth="1"/>
    <col min="512" max="516" width="13.140625" style="1" customWidth="1"/>
    <col min="517" max="765" width="9.140625" style="1"/>
    <col min="766" max="766" width="47.28515625" style="1" customWidth="1"/>
    <col min="767" max="767" width="11.140625" style="1" customWidth="1"/>
    <col min="768" max="772" width="13.140625" style="1" customWidth="1"/>
    <col min="773" max="1021" width="9.140625" style="1"/>
    <col min="1022" max="1022" width="47.28515625" style="1" customWidth="1"/>
    <col min="1023" max="1023" width="11.140625" style="1" customWidth="1"/>
    <col min="1024" max="1028" width="13.140625" style="1" customWidth="1"/>
    <col min="1029" max="1277" width="9.140625" style="1"/>
    <col min="1278" max="1278" width="47.28515625" style="1" customWidth="1"/>
    <col min="1279" max="1279" width="11.140625" style="1" customWidth="1"/>
    <col min="1280" max="1284" width="13.140625" style="1" customWidth="1"/>
    <col min="1285" max="1533" width="9.140625" style="1"/>
    <col min="1534" max="1534" width="47.28515625" style="1" customWidth="1"/>
    <col min="1535" max="1535" width="11.140625" style="1" customWidth="1"/>
    <col min="1536" max="1540" width="13.140625" style="1" customWidth="1"/>
    <col min="1541" max="1789" width="9.140625" style="1"/>
    <col min="1790" max="1790" width="47.28515625" style="1" customWidth="1"/>
    <col min="1791" max="1791" width="11.140625" style="1" customWidth="1"/>
    <col min="1792" max="1796" width="13.140625" style="1" customWidth="1"/>
    <col min="1797" max="2045" width="9.140625" style="1"/>
    <col min="2046" max="2046" width="47.28515625" style="1" customWidth="1"/>
    <col min="2047" max="2047" width="11.140625" style="1" customWidth="1"/>
    <col min="2048" max="2052" width="13.140625" style="1" customWidth="1"/>
    <col min="2053" max="2301" width="9.140625" style="1"/>
    <col min="2302" max="2302" width="47.28515625" style="1" customWidth="1"/>
    <col min="2303" max="2303" width="11.140625" style="1" customWidth="1"/>
    <col min="2304" max="2308" width="13.140625" style="1" customWidth="1"/>
    <col min="2309" max="2557" width="9.140625" style="1"/>
    <col min="2558" max="2558" width="47.28515625" style="1" customWidth="1"/>
    <col min="2559" max="2559" width="11.140625" style="1" customWidth="1"/>
    <col min="2560" max="2564" width="13.140625" style="1" customWidth="1"/>
    <col min="2565" max="2813" width="9.140625" style="1"/>
    <col min="2814" max="2814" width="47.28515625" style="1" customWidth="1"/>
    <col min="2815" max="2815" width="11.140625" style="1" customWidth="1"/>
    <col min="2816" max="2820" width="13.140625" style="1" customWidth="1"/>
    <col min="2821" max="3069" width="9.140625" style="1"/>
    <col min="3070" max="3070" width="47.28515625" style="1" customWidth="1"/>
    <col min="3071" max="3071" width="11.140625" style="1" customWidth="1"/>
    <col min="3072" max="3076" width="13.140625" style="1" customWidth="1"/>
    <col min="3077" max="3325" width="9.140625" style="1"/>
    <col min="3326" max="3326" width="47.28515625" style="1" customWidth="1"/>
    <col min="3327" max="3327" width="11.140625" style="1" customWidth="1"/>
    <col min="3328" max="3332" width="13.140625" style="1" customWidth="1"/>
    <col min="3333" max="3581" width="9.140625" style="1"/>
    <col min="3582" max="3582" width="47.28515625" style="1" customWidth="1"/>
    <col min="3583" max="3583" width="11.140625" style="1" customWidth="1"/>
    <col min="3584" max="3588" width="13.140625" style="1" customWidth="1"/>
    <col min="3589" max="3837" width="9.140625" style="1"/>
    <col min="3838" max="3838" width="47.28515625" style="1" customWidth="1"/>
    <col min="3839" max="3839" width="11.140625" style="1" customWidth="1"/>
    <col min="3840" max="3844" width="13.140625" style="1" customWidth="1"/>
    <col min="3845" max="4093" width="9.140625" style="1"/>
    <col min="4094" max="4094" width="47.28515625" style="1" customWidth="1"/>
    <col min="4095" max="4095" width="11.140625" style="1" customWidth="1"/>
    <col min="4096" max="4100" width="13.140625" style="1" customWidth="1"/>
    <col min="4101" max="4349" width="9.140625" style="1"/>
    <col min="4350" max="4350" width="47.28515625" style="1" customWidth="1"/>
    <col min="4351" max="4351" width="11.140625" style="1" customWidth="1"/>
    <col min="4352" max="4356" width="13.140625" style="1" customWidth="1"/>
    <col min="4357" max="4605" width="9.140625" style="1"/>
    <col min="4606" max="4606" width="47.28515625" style="1" customWidth="1"/>
    <col min="4607" max="4607" width="11.140625" style="1" customWidth="1"/>
    <col min="4608" max="4612" width="13.140625" style="1" customWidth="1"/>
    <col min="4613" max="4861" width="9.140625" style="1"/>
    <col min="4862" max="4862" width="47.28515625" style="1" customWidth="1"/>
    <col min="4863" max="4863" width="11.140625" style="1" customWidth="1"/>
    <col min="4864" max="4868" width="13.140625" style="1" customWidth="1"/>
    <col min="4869" max="5117" width="9.140625" style="1"/>
    <col min="5118" max="5118" width="47.28515625" style="1" customWidth="1"/>
    <col min="5119" max="5119" width="11.140625" style="1" customWidth="1"/>
    <col min="5120" max="5124" width="13.140625" style="1" customWidth="1"/>
    <col min="5125" max="5373" width="9.140625" style="1"/>
    <col min="5374" max="5374" width="47.28515625" style="1" customWidth="1"/>
    <col min="5375" max="5375" width="11.140625" style="1" customWidth="1"/>
    <col min="5376" max="5380" width="13.140625" style="1" customWidth="1"/>
    <col min="5381" max="5629" width="9.140625" style="1"/>
    <col min="5630" max="5630" width="47.28515625" style="1" customWidth="1"/>
    <col min="5631" max="5631" width="11.140625" style="1" customWidth="1"/>
    <col min="5632" max="5636" width="13.140625" style="1" customWidth="1"/>
    <col min="5637" max="5885" width="9.140625" style="1"/>
    <col min="5886" max="5886" width="47.28515625" style="1" customWidth="1"/>
    <col min="5887" max="5887" width="11.140625" style="1" customWidth="1"/>
    <col min="5888" max="5892" width="13.140625" style="1" customWidth="1"/>
    <col min="5893" max="6141" width="9.140625" style="1"/>
    <col min="6142" max="6142" width="47.28515625" style="1" customWidth="1"/>
    <col min="6143" max="6143" width="11.140625" style="1" customWidth="1"/>
    <col min="6144" max="6148" width="13.140625" style="1" customWidth="1"/>
    <col min="6149" max="6397" width="9.140625" style="1"/>
    <col min="6398" max="6398" width="47.28515625" style="1" customWidth="1"/>
    <col min="6399" max="6399" width="11.140625" style="1" customWidth="1"/>
    <col min="6400" max="6404" width="13.140625" style="1" customWidth="1"/>
    <col min="6405" max="6653" width="9.140625" style="1"/>
    <col min="6654" max="6654" width="47.28515625" style="1" customWidth="1"/>
    <col min="6655" max="6655" width="11.140625" style="1" customWidth="1"/>
    <col min="6656" max="6660" width="13.140625" style="1" customWidth="1"/>
    <col min="6661" max="6909" width="9.140625" style="1"/>
    <col min="6910" max="6910" width="47.28515625" style="1" customWidth="1"/>
    <col min="6911" max="6911" width="11.140625" style="1" customWidth="1"/>
    <col min="6912" max="6916" width="13.140625" style="1" customWidth="1"/>
    <col min="6917" max="7165" width="9.140625" style="1"/>
    <col min="7166" max="7166" width="47.28515625" style="1" customWidth="1"/>
    <col min="7167" max="7167" width="11.140625" style="1" customWidth="1"/>
    <col min="7168" max="7172" width="13.140625" style="1" customWidth="1"/>
    <col min="7173" max="7421" width="9.140625" style="1"/>
    <col min="7422" max="7422" width="47.28515625" style="1" customWidth="1"/>
    <col min="7423" max="7423" width="11.140625" style="1" customWidth="1"/>
    <col min="7424" max="7428" width="13.140625" style="1" customWidth="1"/>
    <col min="7429" max="7677" width="9.140625" style="1"/>
    <col min="7678" max="7678" width="47.28515625" style="1" customWidth="1"/>
    <col min="7679" max="7679" width="11.140625" style="1" customWidth="1"/>
    <col min="7680" max="7684" width="13.140625" style="1" customWidth="1"/>
    <col min="7685" max="7933" width="9.140625" style="1"/>
    <col min="7934" max="7934" width="47.28515625" style="1" customWidth="1"/>
    <col min="7935" max="7935" width="11.140625" style="1" customWidth="1"/>
    <col min="7936" max="7940" width="13.140625" style="1" customWidth="1"/>
    <col min="7941" max="8189" width="9.140625" style="1"/>
    <col min="8190" max="8190" width="47.28515625" style="1" customWidth="1"/>
    <col min="8191" max="8191" width="11.140625" style="1" customWidth="1"/>
    <col min="8192" max="8196" width="13.140625" style="1" customWidth="1"/>
    <col min="8197" max="8445" width="9.140625" style="1"/>
    <col min="8446" max="8446" width="47.28515625" style="1" customWidth="1"/>
    <col min="8447" max="8447" width="11.140625" style="1" customWidth="1"/>
    <col min="8448" max="8452" width="13.140625" style="1" customWidth="1"/>
    <col min="8453" max="8701" width="9.140625" style="1"/>
    <col min="8702" max="8702" width="47.28515625" style="1" customWidth="1"/>
    <col min="8703" max="8703" width="11.140625" style="1" customWidth="1"/>
    <col min="8704" max="8708" width="13.140625" style="1" customWidth="1"/>
    <col min="8709" max="8957" width="9.140625" style="1"/>
    <col min="8958" max="8958" width="47.28515625" style="1" customWidth="1"/>
    <col min="8959" max="8959" width="11.140625" style="1" customWidth="1"/>
    <col min="8960" max="8964" width="13.140625" style="1" customWidth="1"/>
    <col min="8965" max="9213" width="9.140625" style="1"/>
    <col min="9214" max="9214" width="47.28515625" style="1" customWidth="1"/>
    <col min="9215" max="9215" width="11.140625" style="1" customWidth="1"/>
    <col min="9216" max="9220" width="13.140625" style="1" customWidth="1"/>
    <col min="9221" max="9469" width="9.140625" style="1"/>
    <col min="9470" max="9470" width="47.28515625" style="1" customWidth="1"/>
    <col min="9471" max="9471" width="11.140625" style="1" customWidth="1"/>
    <col min="9472" max="9476" width="13.140625" style="1" customWidth="1"/>
    <col min="9477" max="9725" width="9.140625" style="1"/>
    <col min="9726" max="9726" width="47.28515625" style="1" customWidth="1"/>
    <col min="9727" max="9727" width="11.140625" style="1" customWidth="1"/>
    <col min="9728" max="9732" width="13.140625" style="1" customWidth="1"/>
    <col min="9733" max="9981" width="9.140625" style="1"/>
    <col min="9982" max="9982" width="47.28515625" style="1" customWidth="1"/>
    <col min="9983" max="9983" width="11.140625" style="1" customWidth="1"/>
    <col min="9984" max="9988" width="13.140625" style="1" customWidth="1"/>
    <col min="9989" max="10237" width="9.140625" style="1"/>
    <col min="10238" max="10238" width="47.28515625" style="1" customWidth="1"/>
    <col min="10239" max="10239" width="11.140625" style="1" customWidth="1"/>
    <col min="10240" max="10244" width="13.140625" style="1" customWidth="1"/>
    <col min="10245" max="10493" width="9.140625" style="1"/>
    <col min="10494" max="10494" width="47.28515625" style="1" customWidth="1"/>
    <col min="10495" max="10495" width="11.140625" style="1" customWidth="1"/>
    <col min="10496" max="10500" width="13.140625" style="1" customWidth="1"/>
    <col min="10501" max="10749" width="9.140625" style="1"/>
    <col min="10750" max="10750" width="47.28515625" style="1" customWidth="1"/>
    <col min="10751" max="10751" width="11.140625" style="1" customWidth="1"/>
    <col min="10752" max="10756" width="13.140625" style="1" customWidth="1"/>
    <col min="10757" max="11005" width="9.140625" style="1"/>
    <col min="11006" max="11006" width="47.28515625" style="1" customWidth="1"/>
    <col min="11007" max="11007" width="11.140625" style="1" customWidth="1"/>
    <col min="11008" max="11012" width="13.140625" style="1" customWidth="1"/>
    <col min="11013" max="11261" width="9.140625" style="1"/>
    <col min="11262" max="11262" width="47.28515625" style="1" customWidth="1"/>
    <col min="11263" max="11263" width="11.140625" style="1" customWidth="1"/>
    <col min="11264" max="11268" width="13.140625" style="1" customWidth="1"/>
    <col min="11269" max="11517" width="9.140625" style="1"/>
    <col min="11518" max="11518" width="47.28515625" style="1" customWidth="1"/>
    <col min="11519" max="11519" width="11.140625" style="1" customWidth="1"/>
    <col min="11520" max="11524" width="13.140625" style="1" customWidth="1"/>
    <col min="11525" max="11773" width="9.140625" style="1"/>
    <col min="11774" max="11774" width="47.28515625" style="1" customWidth="1"/>
    <col min="11775" max="11775" width="11.140625" style="1" customWidth="1"/>
    <col min="11776" max="11780" width="13.140625" style="1" customWidth="1"/>
    <col min="11781" max="12029" width="9.140625" style="1"/>
    <col min="12030" max="12030" width="47.28515625" style="1" customWidth="1"/>
    <col min="12031" max="12031" width="11.140625" style="1" customWidth="1"/>
    <col min="12032" max="12036" width="13.140625" style="1" customWidth="1"/>
    <col min="12037" max="12285" width="9.140625" style="1"/>
    <col min="12286" max="12286" width="47.28515625" style="1" customWidth="1"/>
    <col min="12287" max="12287" width="11.140625" style="1" customWidth="1"/>
    <col min="12288" max="12292" width="13.140625" style="1" customWidth="1"/>
    <col min="12293" max="12541" width="9.140625" style="1"/>
    <col min="12542" max="12542" width="47.28515625" style="1" customWidth="1"/>
    <col min="12543" max="12543" width="11.140625" style="1" customWidth="1"/>
    <col min="12544" max="12548" width="13.140625" style="1" customWidth="1"/>
    <col min="12549" max="12797" width="9.140625" style="1"/>
    <col min="12798" max="12798" width="47.28515625" style="1" customWidth="1"/>
    <col min="12799" max="12799" width="11.140625" style="1" customWidth="1"/>
    <col min="12800" max="12804" width="13.140625" style="1" customWidth="1"/>
    <col min="12805" max="13053" width="9.140625" style="1"/>
    <col min="13054" max="13054" width="47.28515625" style="1" customWidth="1"/>
    <col min="13055" max="13055" width="11.140625" style="1" customWidth="1"/>
    <col min="13056" max="13060" width="13.140625" style="1" customWidth="1"/>
    <col min="13061" max="13309" width="9.140625" style="1"/>
    <col min="13310" max="13310" width="47.28515625" style="1" customWidth="1"/>
    <col min="13311" max="13311" width="11.140625" style="1" customWidth="1"/>
    <col min="13312" max="13316" width="13.140625" style="1" customWidth="1"/>
    <col min="13317" max="13565" width="9.140625" style="1"/>
    <col min="13566" max="13566" width="47.28515625" style="1" customWidth="1"/>
    <col min="13567" max="13567" width="11.140625" style="1" customWidth="1"/>
    <col min="13568" max="13572" width="13.140625" style="1" customWidth="1"/>
    <col min="13573" max="13821" width="9.140625" style="1"/>
    <col min="13822" max="13822" width="47.28515625" style="1" customWidth="1"/>
    <col min="13823" max="13823" width="11.140625" style="1" customWidth="1"/>
    <col min="13824" max="13828" width="13.140625" style="1" customWidth="1"/>
    <col min="13829" max="14077" width="9.140625" style="1"/>
    <col min="14078" max="14078" width="47.28515625" style="1" customWidth="1"/>
    <col min="14079" max="14079" width="11.140625" style="1" customWidth="1"/>
    <col min="14080" max="14084" width="13.140625" style="1" customWidth="1"/>
    <col min="14085" max="14333" width="9.140625" style="1"/>
    <col min="14334" max="14334" width="47.28515625" style="1" customWidth="1"/>
    <col min="14335" max="14335" width="11.140625" style="1" customWidth="1"/>
    <col min="14336" max="14340" width="13.140625" style="1" customWidth="1"/>
    <col min="14341" max="14589" width="9.140625" style="1"/>
    <col min="14590" max="14590" width="47.28515625" style="1" customWidth="1"/>
    <col min="14591" max="14591" width="11.140625" style="1" customWidth="1"/>
    <col min="14592" max="14596" width="13.140625" style="1" customWidth="1"/>
    <col min="14597" max="14845" width="9.140625" style="1"/>
    <col min="14846" max="14846" width="47.28515625" style="1" customWidth="1"/>
    <col min="14847" max="14847" width="11.140625" style="1" customWidth="1"/>
    <col min="14848" max="14852" width="13.140625" style="1" customWidth="1"/>
    <col min="14853" max="15101" width="9.140625" style="1"/>
    <col min="15102" max="15102" width="47.28515625" style="1" customWidth="1"/>
    <col min="15103" max="15103" width="11.140625" style="1" customWidth="1"/>
    <col min="15104" max="15108" width="13.140625" style="1" customWidth="1"/>
    <col min="15109" max="15357" width="9.140625" style="1"/>
    <col min="15358" max="15358" width="47.28515625" style="1" customWidth="1"/>
    <col min="15359" max="15359" width="11.140625" style="1" customWidth="1"/>
    <col min="15360" max="15364" width="13.140625" style="1" customWidth="1"/>
    <col min="15365" max="15613" width="9.140625" style="1"/>
    <col min="15614" max="15614" width="47.28515625" style="1" customWidth="1"/>
    <col min="15615" max="15615" width="11.140625" style="1" customWidth="1"/>
    <col min="15616" max="15620" width="13.140625" style="1" customWidth="1"/>
    <col min="15621" max="15869" width="9.140625" style="1"/>
    <col min="15870" max="15870" width="47.28515625" style="1" customWidth="1"/>
    <col min="15871" max="15871" width="11.140625" style="1" customWidth="1"/>
    <col min="15872" max="15876" width="13.140625" style="1" customWidth="1"/>
    <col min="15877" max="16125" width="9.140625" style="1"/>
    <col min="16126" max="16126" width="47.28515625" style="1" customWidth="1"/>
    <col min="16127" max="16127" width="11.140625" style="1" customWidth="1"/>
    <col min="16128" max="16132" width="13.140625" style="1" customWidth="1"/>
    <col min="16133" max="16384" width="9.140625" style="1"/>
  </cols>
  <sheetData>
    <row r="1" spans="2:16">
      <c r="B1" s="9"/>
      <c r="C1" s="9"/>
      <c r="D1" s="9"/>
    </row>
    <row r="2" spans="2:16" ht="23.25" customHeight="1">
      <c r="B2" s="46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ht="21" customHeight="1">
      <c r="B3" s="2"/>
      <c r="C3" s="2"/>
      <c r="D3" s="2"/>
    </row>
    <row r="4" spans="2:16">
      <c r="B4" s="11" t="s">
        <v>0</v>
      </c>
      <c r="C4" s="11" t="s">
        <v>1</v>
      </c>
      <c r="D4" s="11" t="s">
        <v>2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</row>
    <row r="5" spans="2:16" ht="42" customHeight="1">
      <c r="B5" s="39" t="s">
        <v>32</v>
      </c>
      <c r="C5" s="38" t="s">
        <v>15</v>
      </c>
      <c r="D5" s="40">
        <f>SUM(E5:P5)</f>
        <v>68001.61</v>
      </c>
      <c r="E5" s="8">
        <f t="shared" ref="E5:P5" si="0">E6+E12</f>
        <v>6671.86</v>
      </c>
      <c r="F5" s="8">
        <f t="shared" si="0"/>
        <v>6057.6</v>
      </c>
      <c r="G5" s="8">
        <f t="shared" si="0"/>
        <v>6304.76</v>
      </c>
      <c r="H5" s="8">
        <f t="shared" si="0"/>
        <v>5795.7100000000009</v>
      </c>
      <c r="I5" s="8">
        <f t="shared" si="0"/>
        <v>4246.5199999999995</v>
      </c>
      <c r="J5" s="8">
        <f t="shared" si="0"/>
        <v>5440.7999999999993</v>
      </c>
      <c r="K5" s="8">
        <f t="shared" si="0"/>
        <v>4607.26</v>
      </c>
      <c r="L5" s="8">
        <f t="shared" si="0"/>
        <v>4817.2899999999991</v>
      </c>
      <c r="M5" s="8">
        <f t="shared" si="0"/>
        <v>5273.9000000000005</v>
      </c>
      <c r="N5" s="8">
        <f t="shared" si="0"/>
        <v>5741.2</v>
      </c>
      <c r="O5" s="8">
        <f t="shared" si="0"/>
        <v>6345.41</v>
      </c>
      <c r="P5" s="8">
        <f t="shared" si="0"/>
        <v>6699.3</v>
      </c>
    </row>
    <row r="6" spans="2:16" ht="30" customHeight="1">
      <c r="B6" s="39" t="s">
        <v>33</v>
      </c>
      <c r="C6" s="38" t="s">
        <v>15</v>
      </c>
      <c r="D6" s="40">
        <f>SUM(E6:P6)</f>
        <v>64727.810000000005</v>
      </c>
      <c r="E6" s="8">
        <f>SUM(E7:E10)</f>
        <v>6360.66</v>
      </c>
      <c r="F6" s="8">
        <f t="shared" ref="F6:P6" si="1">SUM(F7:F10)</f>
        <v>5744.4000000000005</v>
      </c>
      <c r="G6" s="8">
        <f t="shared" si="1"/>
        <v>6011.96</v>
      </c>
      <c r="H6" s="8">
        <f t="shared" si="1"/>
        <v>5463.1100000000006</v>
      </c>
      <c r="I6" s="8">
        <f t="shared" si="1"/>
        <v>4030.0199999999995</v>
      </c>
      <c r="J6" s="8">
        <f t="shared" si="1"/>
        <v>5239.8999999999996</v>
      </c>
      <c r="K6" s="8">
        <f t="shared" si="1"/>
        <v>4352.76</v>
      </c>
      <c r="L6" s="8">
        <f t="shared" si="1"/>
        <v>4603.3899999999994</v>
      </c>
      <c r="M6" s="8">
        <f t="shared" si="1"/>
        <v>4979.8</v>
      </c>
      <c r="N6" s="8">
        <f t="shared" si="1"/>
        <v>5524.2</v>
      </c>
      <c r="O6" s="8">
        <f t="shared" si="1"/>
        <v>6056.51</v>
      </c>
      <c r="P6" s="8">
        <f t="shared" si="1"/>
        <v>6361.1</v>
      </c>
    </row>
    <row r="7" spans="2:16" s="15" customFormat="1" ht="30" customHeight="1">
      <c r="B7" s="16" t="s">
        <v>3</v>
      </c>
      <c r="C7" s="17" t="s">
        <v>15</v>
      </c>
      <c r="D7" s="18">
        <f>SUM(E7:P7)</f>
        <v>32589.910000000003</v>
      </c>
      <c r="E7" s="18">
        <v>3202.54</v>
      </c>
      <c r="F7" s="18">
        <v>2892.26</v>
      </c>
      <c r="G7" s="18">
        <v>3026.97</v>
      </c>
      <c r="H7" s="18">
        <v>2750.63</v>
      </c>
      <c r="I7" s="18">
        <v>2029.08</v>
      </c>
      <c r="J7" s="18">
        <v>2638.24</v>
      </c>
      <c r="K7" s="18">
        <v>2191.58</v>
      </c>
      <c r="L7" s="18">
        <v>2317.77</v>
      </c>
      <c r="M7" s="18">
        <v>2507.29</v>
      </c>
      <c r="N7" s="18">
        <v>2781.39</v>
      </c>
      <c r="O7" s="18">
        <v>3049.4</v>
      </c>
      <c r="P7" s="18">
        <v>3202.76</v>
      </c>
    </row>
    <row r="8" spans="2:16" s="15" customFormat="1" ht="30" customHeight="1">
      <c r="B8" s="16" t="s">
        <v>4</v>
      </c>
      <c r="C8" s="17" t="s">
        <v>15</v>
      </c>
      <c r="D8" s="18">
        <f t="shared" ref="D8:D10" si="2">SUM(E8:P8)</f>
        <v>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2:16" s="15" customFormat="1" ht="30" customHeight="1">
      <c r="B9" s="16" t="s">
        <v>5</v>
      </c>
      <c r="C9" s="17" t="s">
        <v>15</v>
      </c>
      <c r="D9" s="18">
        <f t="shared" si="2"/>
        <v>16549.849999999999</v>
      </c>
      <c r="E9" s="18">
        <v>1626.32</v>
      </c>
      <c r="F9" s="18">
        <v>1468.75</v>
      </c>
      <c r="G9" s="18">
        <v>1537.16</v>
      </c>
      <c r="H9" s="18">
        <v>1396.83</v>
      </c>
      <c r="I9" s="18">
        <v>1030.4100000000001</v>
      </c>
      <c r="J9" s="18">
        <v>1339.76</v>
      </c>
      <c r="K9" s="18">
        <v>1112.93</v>
      </c>
      <c r="L9" s="18">
        <v>1177.01</v>
      </c>
      <c r="M9" s="18">
        <v>1273.25</v>
      </c>
      <c r="N9" s="18">
        <v>1412.45</v>
      </c>
      <c r="O9" s="18">
        <v>1548.55</v>
      </c>
      <c r="P9" s="18">
        <v>1626.43</v>
      </c>
    </row>
    <row r="10" spans="2:16" s="15" customFormat="1" ht="30" customHeight="1">
      <c r="B10" s="16" t="s">
        <v>6</v>
      </c>
      <c r="C10" s="17" t="s">
        <v>15</v>
      </c>
      <c r="D10" s="18">
        <f t="shared" si="2"/>
        <v>15588.050000000001</v>
      </c>
      <c r="E10" s="18">
        <v>1531.8</v>
      </c>
      <c r="F10" s="18">
        <v>1383.39</v>
      </c>
      <c r="G10" s="18">
        <v>1447.83</v>
      </c>
      <c r="H10" s="18">
        <v>1315.65</v>
      </c>
      <c r="I10" s="18">
        <v>970.53</v>
      </c>
      <c r="J10" s="18">
        <v>1261.9000000000001</v>
      </c>
      <c r="K10" s="18">
        <v>1048.25</v>
      </c>
      <c r="L10" s="18">
        <v>1108.6099999999999</v>
      </c>
      <c r="M10" s="18">
        <v>1199.26</v>
      </c>
      <c r="N10" s="18">
        <v>1330.36</v>
      </c>
      <c r="O10" s="18">
        <v>1458.56</v>
      </c>
      <c r="P10" s="18">
        <v>1531.91</v>
      </c>
    </row>
    <row r="11" spans="2:16" ht="27" customHeight="1">
      <c r="B11" s="39" t="s">
        <v>13</v>
      </c>
      <c r="C11" s="38" t="s">
        <v>9</v>
      </c>
      <c r="D11" s="40">
        <f>(E11+F11+G11+H11+I11+J11+K11+L11+M11+N11+O11+P11)/12</f>
        <v>12.219733333333332</v>
      </c>
      <c r="E11" s="8">
        <v>13.826000000000001</v>
      </c>
      <c r="F11" s="8">
        <v>13.831799999999999</v>
      </c>
      <c r="G11" s="8">
        <v>13.042999999999999</v>
      </c>
      <c r="H11" s="8">
        <v>11.8698</v>
      </c>
      <c r="I11" s="8">
        <v>11.403600000000001</v>
      </c>
      <c r="J11" s="8">
        <v>10.445600000000001</v>
      </c>
      <c r="K11" s="8">
        <v>10.1188</v>
      </c>
      <c r="L11" s="8">
        <v>10.3604</v>
      </c>
      <c r="M11" s="8">
        <v>11.0899</v>
      </c>
      <c r="N11" s="8">
        <v>12.5932</v>
      </c>
      <c r="O11" s="8">
        <v>13.6182</v>
      </c>
      <c r="P11" s="8">
        <v>14.436500000000001</v>
      </c>
    </row>
    <row r="12" spans="2:16" ht="21.75" customHeight="1">
      <c r="B12" s="42" t="s">
        <v>14</v>
      </c>
      <c r="C12" s="38" t="s">
        <v>15</v>
      </c>
      <c r="D12" s="40">
        <f>SUM(E12:P12)</f>
        <v>3273.8</v>
      </c>
      <c r="E12" s="8">
        <v>311.2</v>
      </c>
      <c r="F12" s="8">
        <v>313.2</v>
      </c>
      <c r="G12" s="8">
        <v>292.8</v>
      </c>
      <c r="H12" s="8">
        <v>332.6</v>
      </c>
      <c r="I12" s="8">
        <v>216.5</v>
      </c>
      <c r="J12" s="8">
        <v>200.9</v>
      </c>
      <c r="K12" s="8">
        <v>254.5</v>
      </c>
      <c r="L12" s="8">
        <v>213.9</v>
      </c>
      <c r="M12" s="8">
        <v>294.10000000000002</v>
      </c>
      <c r="N12" s="8">
        <v>217</v>
      </c>
      <c r="O12" s="8">
        <v>288.89999999999998</v>
      </c>
      <c r="P12" s="8">
        <v>338.2</v>
      </c>
    </row>
    <row r="13" spans="2:16">
      <c r="B13" s="42"/>
      <c r="C13" s="4" t="s">
        <v>11</v>
      </c>
      <c r="D13" s="8">
        <f t="shared" ref="D13:P13" si="3">ROUND(D12*100/D5,2)</f>
        <v>4.8099999999999996</v>
      </c>
      <c r="E13" s="8">
        <f t="shared" si="3"/>
        <v>4.66</v>
      </c>
      <c r="F13" s="8">
        <f t="shared" si="3"/>
        <v>5.17</v>
      </c>
      <c r="G13" s="8">
        <f t="shared" si="3"/>
        <v>4.6399999999999997</v>
      </c>
      <c r="H13" s="8">
        <f t="shared" si="3"/>
        <v>5.74</v>
      </c>
      <c r="I13" s="8">
        <f t="shared" si="3"/>
        <v>5.0999999999999996</v>
      </c>
      <c r="J13" s="8">
        <f t="shared" si="3"/>
        <v>3.69</v>
      </c>
      <c r="K13" s="8">
        <f t="shared" si="3"/>
        <v>5.52</v>
      </c>
      <c r="L13" s="8">
        <f t="shared" si="3"/>
        <v>4.4400000000000004</v>
      </c>
      <c r="M13" s="8">
        <f t="shared" si="3"/>
        <v>5.58</v>
      </c>
      <c r="N13" s="8">
        <f t="shared" si="3"/>
        <v>3.78</v>
      </c>
      <c r="O13" s="8">
        <f t="shared" si="3"/>
        <v>4.55</v>
      </c>
      <c r="P13" s="8">
        <f t="shared" si="3"/>
        <v>5.05</v>
      </c>
    </row>
    <row r="14" spans="2:16">
      <c r="B14" s="5"/>
      <c r="C14" s="6"/>
      <c r="D14" s="7"/>
    </row>
    <row r="15" spans="2:16">
      <c r="I15" s="10"/>
    </row>
    <row r="16" spans="2:16">
      <c r="B16" s="41"/>
      <c r="C16" s="41"/>
      <c r="D16" s="41"/>
    </row>
    <row r="17" spans="2:4">
      <c r="B17" s="12"/>
      <c r="C17" s="13"/>
      <c r="D17" s="12"/>
    </row>
    <row r="18" spans="2:4">
      <c r="B18" s="12"/>
      <c r="C18" s="13"/>
      <c r="D18" s="12"/>
    </row>
    <row r="19" spans="2:4">
      <c r="B19" s="3"/>
      <c r="C19" s="13"/>
      <c r="D19" s="3"/>
    </row>
    <row r="20" spans="2:4">
      <c r="C20" s="13"/>
    </row>
    <row r="21" spans="2:4">
      <c r="C21" s="14"/>
    </row>
  </sheetData>
  <mergeCells count="3">
    <mergeCell ref="B16:D16"/>
    <mergeCell ref="B12:B13"/>
    <mergeCell ref="B2:P2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tabSelected="1" zoomScaleNormal="100" zoomScaleSheetLayoutView="115" workbookViewId="0">
      <selection activeCell="O21" sqref="O21"/>
    </sheetView>
  </sheetViews>
  <sheetFormatPr defaultColWidth="9.140625" defaultRowHeight="15"/>
  <cols>
    <col min="1" max="1" width="2.28515625" style="19" customWidth="1"/>
    <col min="2" max="2" width="34.85546875" style="19" customWidth="1"/>
    <col min="3" max="3" width="12.140625" style="19" customWidth="1"/>
    <col min="4" max="4" width="10.5703125" style="21" customWidth="1"/>
    <col min="5" max="16" width="9.5703125" style="19" customWidth="1"/>
    <col min="17" max="17" width="9.140625" style="19"/>
    <col min="18" max="20" width="10.5703125" style="19" customWidth="1"/>
    <col min="21" max="257" width="9.140625" style="19"/>
    <col min="258" max="258" width="47.28515625" style="19" customWidth="1"/>
    <col min="259" max="259" width="11.140625" style="19" customWidth="1"/>
    <col min="260" max="264" width="13.140625" style="19" customWidth="1"/>
    <col min="265" max="513" width="9.140625" style="19"/>
    <col min="514" max="514" width="47.28515625" style="19" customWidth="1"/>
    <col min="515" max="515" width="11.140625" style="19" customWidth="1"/>
    <col min="516" max="520" width="13.140625" style="19" customWidth="1"/>
    <col min="521" max="769" width="9.140625" style="19"/>
    <col min="770" max="770" width="47.28515625" style="19" customWidth="1"/>
    <col min="771" max="771" width="11.140625" style="19" customWidth="1"/>
    <col min="772" max="776" width="13.140625" style="19" customWidth="1"/>
    <col min="777" max="1025" width="9.140625" style="19"/>
    <col min="1026" max="1026" width="47.28515625" style="19" customWidth="1"/>
    <col min="1027" max="1027" width="11.140625" style="19" customWidth="1"/>
    <col min="1028" max="1032" width="13.140625" style="19" customWidth="1"/>
    <col min="1033" max="1281" width="9.140625" style="19"/>
    <col min="1282" max="1282" width="47.28515625" style="19" customWidth="1"/>
    <col min="1283" max="1283" width="11.140625" style="19" customWidth="1"/>
    <col min="1284" max="1288" width="13.140625" style="19" customWidth="1"/>
    <col min="1289" max="1537" width="9.140625" style="19"/>
    <col min="1538" max="1538" width="47.28515625" style="19" customWidth="1"/>
    <col min="1539" max="1539" width="11.140625" style="19" customWidth="1"/>
    <col min="1540" max="1544" width="13.140625" style="19" customWidth="1"/>
    <col min="1545" max="1793" width="9.140625" style="19"/>
    <col min="1794" max="1794" width="47.28515625" style="19" customWidth="1"/>
    <col min="1795" max="1795" width="11.140625" style="19" customWidth="1"/>
    <col min="1796" max="1800" width="13.140625" style="19" customWidth="1"/>
    <col min="1801" max="2049" width="9.140625" style="19"/>
    <col min="2050" max="2050" width="47.28515625" style="19" customWidth="1"/>
    <col min="2051" max="2051" width="11.140625" style="19" customWidth="1"/>
    <col min="2052" max="2056" width="13.140625" style="19" customWidth="1"/>
    <col min="2057" max="2305" width="9.140625" style="19"/>
    <col min="2306" max="2306" width="47.28515625" style="19" customWidth="1"/>
    <col min="2307" max="2307" width="11.140625" style="19" customWidth="1"/>
    <col min="2308" max="2312" width="13.140625" style="19" customWidth="1"/>
    <col min="2313" max="2561" width="9.140625" style="19"/>
    <col min="2562" max="2562" width="47.28515625" style="19" customWidth="1"/>
    <col min="2563" max="2563" width="11.140625" style="19" customWidth="1"/>
    <col min="2564" max="2568" width="13.140625" style="19" customWidth="1"/>
    <col min="2569" max="2817" width="9.140625" style="19"/>
    <col min="2818" max="2818" width="47.28515625" style="19" customWidth="1"/>
    <col min="2819" max="2819" width="11.140625" style="19" customWidth="1"/>
    <col min="2820" max="2824" width="13.140625" style="19" customWidth="1"/>
    <col min="2825" max="3073" width="9.140625" style="19"/>
    <col min="3074" max="3074" width="47.28515625" style="19" customWidth="1"/>
    <col min="3075" max="3075" width="11.140625" style="19" customWidth="1"/>
    <col min="3076" max="3080" width="13.140625" style="19" customWidth="1"/>
    <col min="3081" max="3329" width="9.140625" style="19"/>
    <col min="3330" max="3330" width="47.28515625" style="19" customWidth="1"/>
    <col min="3331" max="3331" width="11.140625" style="19" customWidth="1"/>
    <col min="3332" max="3336" width="13.140625" style="19" customWidth="1"/>
    <col min="3337" max="3585" width="9.140625" style="19"/>
    <col min="3586" max="3586" width="47.28515625" style="19" customWidth="1"/>
    <col min="3587" max="3587" width="11.140625" style="19" customWidth="1"/>
    <col min="3588" max="3592" width="13.140625" style="19" customWidth="1"/>
    <col min="3593" max="3841" width="9.140625" style="19"/>
    <col min="3842" max="3842" width="47.28515625" style="19" customWidth="1"/>
    <col min="3843" max="3843" width="11.140625" style="19" customWidth="1"/>
    <col min="3844" max="3848" width="13.140625" style="19" customWidth="1"/>
    <col min="3849" max="4097" width="9.140625" style="19"/>
    <col min="4098" max="4098" width="47.28515625" style="19" customWidth="1"/>
    <col min="4099" max="4099" width="11.140625" style="19" customWidth="1"/>
    <col min="4100" max="4104" width="13.140625" style="19" customWidth="1"/>
    <col min="4105" max="4353" width="9.140625" style="19"/>
    <col min="4354" max="4354" width="47.28515625" style="19" customWidth="1"/>
    <col min="4355" max="4355" width="11.140625" style="19" customWidth="1"/>
    <col min="4356" max="4360" width="13.140625" style="19" customWidth="1"/>
    <col min="4361" max="4609" width="9.140625" style="19"/>
    <col min="4610" max="4610" width="47.28515625" style="19" customWidth="1"/>
    <col min="4611" max="4611" width="11.140625" style="19" customWidth="1"/>
    <col min="4612" max="4616" width="13.140625" style="19" customWidth="1"/>
    <col min="4617" max="4865" width="9.140625" style="19"/>
    <col min="4866" max="4866" width="47.28515625" style="19" customWidth="1"/>
    <col min="4867" max="4867" width="11.140625" style="19" customWidth="1"/>
    <col min="4868" max="4872" width="13.140625" style="19" customWidth="1"/>
    <col min="4873" max="5121" width="9.140625" style="19"/>
    <col min="5122" max="5122" width="47.28515625" style="19" customWidth="1"/>
    <col min="5123" max="5123" width="11.140625" style="19" customWidth="1"/>
    <col min="5124" max="5128" width="13.140625" style="19" customWidth="1"/>
    <col min="5129" max="5377" width="9.140625" style="19"/>
    <col min="5378" max="5378" width="47.28515625" style="19" customWidth="1"/>
    <col min="5379" max="5379" width="11.140625" style="19" customWidth="1"/>
    <col min="5380" max="5384" width="13.140625" style="19" customWidth="1"/>
    <col min="5385" max="5633" width="9.140625" style="19"/>
    <col min="5634" max="5634" width="47.28515625" style="19" customWidth="1"/>
    <col min="5635" max="5635" width="11.140625" style="19" customWidth="1"/>
    <col min="5636" max="5640" width="13.140625" style="19" customWidth="1"/>
    <col min="5641" max="5889" width="9.140625" style="19"/>
    <col min="5890" max="5890" width="47.28515625" style="19" customWidth="1"/>
    <col min="5891" max="5891" width="11.140625" style="19" customWidth="1"/>
    <col min="5892" max="5896" width="13.140625" style="19" customWidth="1"/>
    <col min="5897" max="6145" width="9.140625" style="19"/>
    <col min="6146" max="6146" width="47.28515625" style="19" customWidth="1"/>
    <col min="6147" max="6147" width="11.140625" style="19" customWidth="1"/>
    <col min="6148" max="6152" width="13.140625" style="19" customWidth="1"/>
    <col min="6153" max="6401" width="9.140625" style="19"/>
    <col min="6402" max="6402" width="47.28515625" style="19" customWidth="1"/>
    <col min="6403" max="6403" width="11.140625" style="19" customWidth="1"/>
    <col min="6404" max="6408" width="13.140625" style="19" customWidth="1"/>
    <col min="6409" max="6657" width="9.140625" style="19"/>
    <col min="6658" max="6658" width="47.28515625" style="19" customWidth="1"/>
    <col min="6659" max="6659" width="11.140625" style="19" customWidth="1"/>
    <col min="6660" max="6664" width="13.140625" style="19" customWidth="1"/>
    <col min="6665" max="6913" width="9.140625" style="19"/>
    <col min="6914" max="6914" width="47.28515625" style="19" customWidth="1"/>
    <col min="6915" max="6915" width="11.140625" style="19" customWidth="1"/>
    <col min="6916" max="6920" width="13.140625" style="19" customWidth="1"/>
    <col min="6921" max="7169" width="9.140625" style="19"/>
    <col min="7170" max="7170" width="47.28515625" style="19" customWidth="1"/>
    <col min="7171" max="7171" width="11.140625" style="19" customWidth="1"/>
    <col min="7172" max="7176" width="13.140625" style="19" customWidth="1"/>
    <col min="7177" max="7425" width="9.140625" style="19"/>
    <col min="7426" max="7426" width="47.28515625" style="19" customWidth="1"/>
    <col min="7427" max="7427" width="11.140625" style="19" customWidth="1"/>
    <col min="7428" max="7432" width="13.140625" style="19" customWidth="1"/>
    <col min="7433" max="7681" width="9.140625" style="19"/>
    <col min="7682" max="7682" width="47.28515625" style="19" customWidth="1"/>
    <col min="7683" max="7683" width="11.140625" style="19" customWidth="1"/>
    <col min="7684" max="7688" width="13.140625" style="19" customWidth="1"/>
    <col min="7689" max="7937" width="9.140625" style="19"/>
    <col min="7938" max="7938" width="47.28515625" style="19" customWidth="1"/>
    <col min="7939" max="7939" width="11.140625" style="19" customWidth="1"/>
    <col min="7940" max="7944" width="13.140625" style="19" customWidth="1"/>
    <col min="7945" max="8193" width="9.140625" style="19"/>
    <col min="8194" max="8194" width="47.28515625" style="19" customWidth="1"/>
    <col min="8195" max="8195" width="11.140625" style="19" customWidth="1"/>
    <col min="8196" max="8200" width="13.140625" style="19" customWidth="1"/>
    <col min="8201" max="8449" width="9.140625" style="19"/>
    <col min="8450" max="8450" width="47.28515625" style="19" customWidth="1"/>
    <col min="8451" max="8451" width="11.140625" style="19" customWidth="1"/>
    <col min="8452" max="8456" width="13.140625" style="19" customWidth="1"/>
    <col min="8457" max="8705" width="9.140625" style="19"/>
    <col min="8706" max="8706" width="47.28515625" style="19" customWidth="1"/>
    <col min="8707" max="8707" width="11.140625" style="19" customWidth="1"/>
    <col min="8708" max="8712" width="13.140625" style="19" customWidth="1"/>
    <col min="8713" max="8961" width="9.140625" style="19"/>
    <col min="8962" max="8962" width="47.28515625" style="19" customWidth="1"/>
    <col min="8963" max="8963" width="11.140625" style="19" customWidth="1"/>
    <col min="8964" max="8968" width="13.140625" style="19" customWidth="1"/>
    <col min="8969" max="9217" width="9.140625" style="19"/>
    <col min="9218" max="9218" width="47.28515625" style="19" customWidth="1"/>
    <col min="9219" max="9219" width="11.140625" style="19" customWidth="1"/>
    <col min="9220" max="9224" width="13.140625" style="19" customWidth="1"/>
    <col min="9225" max="9473" width="9.140625" style="19"/>
    <col min="9474" max="9474" width="47.28515625" style="19" customWidth="1"/>
    <col min="9475" max="9475" width="11.140625" style="19" customWidth="1"/>
    <col min="9476" max="9480" width="13.140625" style="19" customWidth="1"/>
    <col min="9481" max="9729" width="9.140625" style="19"/>
    <col min="9730" max="9730" width="47.28515625" style="19" customWidth="1"/>
    <col min="9731" max="9731" width="11.140625" style="19" customWidth="1"/>
    <col min="9732" max="9736" width="13.140625" style="19" customWidth="1"/>
    <col min="9737" max="9985" width="9.140625" style="19"/>
    <col min="9986" max="9986" width="47.28515625" style="19" customWidth="1"/>
    <col min="9987" max="9987" width="11.140625" style="19" customWidth="1"/>
    <col min="9988" max="9992" width="13.140625" style="19" customWidth="1"/>
    <col min="9993" max="10241" width="9.140625" style="19"/>
    <col min="10242" max="10242" width="47.28515625" style="19" customWidth="1"/>
    <col min="10243" max="10243" width="11.140625" style="19" customWidth="1"/>
    <col min="10244" max="10248" width="13.140625" style="19" customWidth="1"/>
    <col min="10249" max="10497" width="9.140625" style="19"/>
    <col min="10498" max="10498" width="47.28515625" style="19" customWidth="1"/>
    <col min="10499" max="10499" width="11.140625" style="19" customWidth="1"/>
    <col min="10500" max="10504" width="13.140625" style="19" customWidth="1"/>
    <col min="10505" max="10753" width="9.140625" style="19"/>
    <col min="10754" max="10754" width="47.28515625" style="19" customWidth="1"/>
    <col min="10755" max="10755" width="11.140625" style="19" customWidth="1"/>
    <col min="10756" max="10760" width="13.140625" style="19" customWidth="1"/>
    <col min="10761" max="11009" width="9.140625" style="19"/>
    <col min="11010" max="11010" width="47.28515625" style="19" customWidth="1"/>
    <col min="11011" max="11011" width="11.140625" style="19" customWidth="1"/>
    <col min="11012" max="11016" width="13.140625" style="19" customWidth="1"/>
    <col min="11017" max="11265" width="9.140625" style="19"/>
    <col min="11266" max="11266" width="47.28515625" style="19" customWidth="1"/>
    <col min="11267" max="11267" width="11.140625" style="19" customWidth="1"/>
    <col min="11268" max="11272" width="13.140625" style="19" customWidth="1"/>
    <col min="11273" max="11521" width="9.140625" style="19"/>
    <col min="11522" max="11522" width="47.28515625" style="19" customWidth="1"/>
    <col min="11523" max="11523" width="11.140625" style="19" customWidth="1"/>
    <col min="11524" max="11528" width="13.140625" style="19" customWidth="1"/>
    <col min="11529" max="11777" width="9.140625" style="19"/>
    <col min="11778" max="11778" width="47.28515625" style="19" customWidth="1"/>
    <col min="11779" max="11779" width="11.140625" style="19" customWidth="1"/>
    <col min="11780" max="11784" width="13.140625" style="19" customWidth="1"/>
    <col min="11785" max="12033" width="9.140625" style="19"/>
    <col min="12034" max="12034" width="47.28515625" style="19" customWidth="1"/>
    <col min="12035" max="12035" width="11.140625" style="19" customWidth="1"/>
    <col min="12036" max="12040" width="13.140625" style="19" customWidth="1"/>
    <col min="12041" max="12289" width="9.140625" style="19"/>
    <col min="12290" max="12290" width="47.28515625" style="19" customWidth="1"/>
    <col min="12291" max="12291" width="11.140625" style="19" customWidth="1"/>
    <col min="12292" max="12296" width="13.140625" style="19" customWidth="1"/>
    <col min="12297" max="12545" width="9.140625" style="19"/>
    <col min="12546" max="12546" width="47.28515625" style="19" customWidth="1"/>
    <col min="12547" max="12547" width="11.140625" style="19" customWidth="1"/>
    <col min="12548" max="12552" width="13.140625" style="19" customWidth="1"/>
    <col min="12553" max="12801" width="9.140625" style="19"/>
    <col min="12802" max="12802" width="47.28515625" style="19" customWidth="1"/>
    <col min="12803" max="12803" width="11.140625" style="19" customWidth="1"/>
    <col min="12804" max="12808" width="13.140625" style="19" customWidth="1"/>
    <col min="12809" max="13057" width="9.140625" style="19"/>
    <col min="13058" max="13058" width="47.28515625" style="19" customWidth="1"/>
    <col min="13059" max="13059" width="11.140625" style="19" customWidth="1"/>
    <col min="13060" max="13064" width="13.140625" style="19" customWidth="1"/>
    <col min="13065" max="13313" width="9.140625" style="19"/>
    <col min="13314" max="13314" width="47.28515625" style="19" customWidth="1"/>
    <col min="13315" max="13315" width="11.140625" style="19" customWidth="1"/>
    <col min="13316" max="13320" width="13.140625" style="19" customWidth="1"/>
    <col min="13321" max="13569" width="9.140625" style="19"/>
    <col min="13570" max="13570" width="47.28515625" style="19" customWidth="1"/>
    <col min="13571" max="13571" width="11.140625" style="19" customWidth="1"/>
    <col min="13572" max="13576" width="13.140625" style="19" customWidth="1"/>
    <col min="13577" max="13825" width="9.140625" style="19"/>
    <col min="13826" max="13826" width="47.28515625" style="19" customWidth="1"/>
    <col min="13827" max="13827" width="11.140625" style="19" customWidth="1"/>
    <col min="13828" max="13832" width="13.140625" style="19" customWidth="1"/>
    <col min="13833" max="14081" width="9.140625" style="19"/>
    <col min="14082" max="14082" width="47.28515625" style="19" customWidth="1"/>
    <col min="14083" max="14083" width="11.140625" style="19" customWidth="1"/>
    <col min="14084" max="14088" width="13.140625" style="19" customWidth="1"/>
    <col min="14089" max="14337" width="9.140625" style="19"/>
    <col min="14338" max="14338" width="47.28515625" style="19" customWidth="1"/>
    <col min="14339" max="14339" width="11.140625" style="19" customWidth="1"/>
    <col min="14340" max="14344" width="13.140625" style="19" customWidth="1"/>
    <col min="14345" max="14593" width="9.140625" style="19"/>
    <col min="14594" max="14594" width="47.28515625" style="19" customWidth="1"/>
    <col min="14595" max="14595" width="11.140625" style="19" customWidth="1"/>
    <col min="14596" max="14600" width="13.140625" style="19" customWidth="1"/>
    <col min="14601" max="14849" width="9.140625" style="19"/>
    <col min="14850" max="14850" width="47.28515625" style="19" customWidth="1"/>
    <col min="14851" max="14851" width="11.140625" style="19" customWidth="1"/>
    <col min="14852" max="14856" width="13.140625" style="19" customWidth="1"/>
    <col min="14857" max="15105" width="9.140625" style="19"/>
    <col min="15106" max="15106" width="47.28515625" style="19" customWidth="1"/>
    <col min="15107" max="15107" width="11.140625" style="19" customWidth="1"/>
    <col min="15108" max="15112" width="13.140625" style="19" customWidth="1"/>
    <col min="15113" max="15361" width="9.140625" style="19"/>
    <col min="15362" max="15362" width="47.28515625" style="19" customWidth="1"/>
    <col min="15363" max="15363" width="11.140625" style="19" customWidth="1"/>
    <col min="15364" max="15368" width="13.140625" style="19" customWidth="1"/>
    <col min="15369" max="15617" width="9.140625" style="19"/>
    <col min="15618" max="15618" width="47.28515625" style="19" customWidth="1"/>
    <col min="15619" max="15619" width="11.140625" style="19" customWidth="1"/>
    <col min="15620" max="15624" width="13.140625" style="19" customWidth="1"/>
    <col min="15625" max="15873" width="9.140625" style="19"/>
    <col min="15874" max="15874" width="47.28515625" style="19" customWidth="1"/>
    <col min="15875" max="15875" width="11.140625" style="19" customWidth="1"/>
    <col min="15876" max="15880" width="13.140625" style="19" customWidth="1"/>
    <col min="15881" max="16129" width="9.140625" style="19"/>
    <col min="16130" max="16130" width="47.28515625" style="19" customWidth="1"/>
    <col min="16131" max="16131" width="11.140625" style="19" customWidth="1"/>
    <col min="16132" max="16136" width="13.140625" style="19" customWidth="1"/>
    <col min="16137" max="16384" width="9.140625" style="19"/>
  </cols>
  <sheetData>
    <row r="1" spans="2:16">
      <c r="B1" s="20"/>
      <c r="C1" s="20"/>
      <c r="D1" s="20"/>
      <c r="E1" s="20"/>
      <c r="F1" s="20"/>
      <c r="G1" s="20"/>
      <c r="H1" s="20"/>
    </row>
    <row r="2" spans="2:16">
      <c r="B2" s="44" t="s">
        <v>30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>
      <c r="B3" s="21"/>
      <c r="C3" s="21"/>
      <c r="E3" s="21"/>
      <c r="F3" s="21"/>
      <c r="G3" s="21"/>
      <c r="H3" s="22"/>
    </row>
    <row r="4" spans="2:16" ht="25.5" customHeight="1">
      <c r="B4" s="23" t="s">
        <v>0</v>
      </c>
      <c r="C4" s="23" t="s">
        <v>1</v>
      </c>
      <c r="D4" s="23" t="s">
        <v>2</v>
      </c>
      <c r="E4" s="23" t="s">
        <v>16</v>
      </c>
      <c r="F4" s="23" t="s">
        <v>17</v>
      </c>
      <c r="G4" s="23" t="s">
        <v>18</v>
      </c>
      <c r="H4" s="23" t="s">
        <v>19</v>
      </c>
      <c r="I4" s="23" t="s">
        <v>20</v>
      </c>
      <c r="J4" s="23" t="s">
        <v>21</v>
      </c>
      <c r="K4" s="23" t="s">
        <v>22</v>
      </c>
      <c r="L4" s="23" t="s">
        <v>23</v>
      </c>
      <c r="M4" s="23" t="s">
        <v>24</v>
      </c>
      <c r="N4" s="23" t="s">
        <v>25</v>
      </c>
      <c r="O4" s="23" t="s">
        <v>26</v>
      </c>
      <c r="P4" s="23" t="s">
        <v>27</v>
      </c>
    </row>
    <row r="5" spans="2:16" ht="26.25" customHeight="1">
      <c r="B5" s="24" t="s">
        <v>32</v>
      </c>
      <c r="C5" s="25" t="s">
        <v>15</v>
      </c>
      <c r="D5" s="35">
        <f>SUM(E5:P5)</f>
        <v>70170.532999999996</v>
      </c>
      <c r="E5" s="26">
        <f>SUM(E7:E10)+E12</f>
        <v>6457.6079999999993</v>
      </c>
      <c r="F5" s="26">
        <f t="shared" ref="F5:P5" si="0">SUM(F7:F10)+F12</f>
        <v>5846.5590000000002</v>
      </c>
      <c r="G5" s="26">
        <f t="shared" si="0"/>
        <v>6299.0449999999992</v>
      </c>
      <c r="H5" s="26">
        <f t="shared" si="0"/>
        <v>5649.9960000000001</v>
      </c>
      <c r="I5" s="26">
        <f t="shared" si="0"/>
        <v>4375.6880000000001</v>
      </c>
      <c r="J5" s="26">
        <f t="shared" si="0"/>
        <v>5371.8850000000002</v>
      </c>
      <c r="K5" s="26">
        <f t="shared" si="0"/>
        <v>4750.4189999999999</v>
      </c>
      <c r="L5" s="26">
        <f t="shared" si="0"/>
        <v>5148.1549999999997</v>
      </c>
      <c r="M5" s="26">
        <f t="shared" si="0"/>
        <v>5493.6120000000001</v>
      </c>
      <c r="N5" s="26">
        <f t="shared" si="0"/>
        <v>5992.6449999999995</v>
      </c>
      <c r="O5" s="26">
        <f t="shared" si="0"/>
        <v>6774.1109999999999</v>
      </c>
      <c r="P5" s="26">
        <f t="shared" si="0"/>
        <v>8010.81</v>
      </c>
    </row>
    <row r="6" spans="2:16">
      <c r="B6" s="24" t="s">
        <v>7</v>
      </c>
      <c r="C6" s="25" t="s">
        <v>15</v>
      </c>
      <c r="D6" s="35">
        <f>SUM(E6:P6)</f>
        <v>66467.131999999998</v>
      </c>
      <c r="E6" s="26">
        <f>SUM(E7:E10)</f>
        <v>6088.2739999999994</v>
      </c>
      <c r="F6" s="26">
        <f t="shared" ref="F6:P6" si="1">SUM(F7:F10)</f>
        <v>5703.1480000000001</v>
      </c>
      <c r="G6" s="26">
        <f t="shared" si="1"/>
        <v>5968.7819999999992</v>
      </c>
      <c r="H6" s="26">
        <f t="shared" si="1"/>
        <v>5423.8869999999997</v>
      </c>
      <c r="I6" s="26">
        <f t="shared" si="1"/>
        <v>4001.0829999999996</v>
      </c>
      <c r="J6" s="26">
        <f t="shared" si="1"/>
        <v>5202.2759999999998</v>
      </c>
      <c r="K6" s="26">
        <f t="shared" si="1"/>
        <v>4538.5370000000003</v>
      </c>
      <c r="L6" s="26">
        <f t="shared" si="1"/>
        <v>4799.8469999999998</v>
      </c>
      <c r="M6" s="26">
        <f t="shared" si="1"/>
        <v>5192.3249999999998</v>
      </c>
      <c r="N6" s="26">
        <f t="shared" si="1"/>
        <v>5759.9579999999996</v>
      </c>
      <c r="O6" s="26">
        <f t="shared" si="1"/>
        <v>6314.9889999999996</v>
      </c>
      <c r="P6" s="26">
        <f t="shared" si="1"/>
        <v>7474.0260000000007</v>
      </c>
    </row>
    <row r="7" spans="2:16" s="27" customFormat="1" ht="15.75" customHeight="1">
      <c r="B7" s="28" t="s">
        <v>3</v>
      </c>
      <c r="C7" s="29" t="s">
        <v>15</v>
      </c>
      <c r="D7" s="36">
        <f t="shared" ref="D7:D10" si="2">SUM(E7:P7)</f>
        <v>33055.341999999997</v>
      </c>
      <c r="E7" s="30">
        <v>3249.502</v>
      </c>
      <c r="F7" s="30">
        <v>2955.8649999999998</v>
      </c>
      <c r="G7" s="30">
        <v>3112.0189999999998</v>
      </c>
      <c r="H7" s="30">
        <v>2724.1729999999998</v>
      </c>
      <c r="I7" s="30">
        <v>1541.2739999999999</v>
      </c>
      <c r="J7" s="30">
        <v>2846.2339999999999</v>
      </c>
      <c r="K7" s="30">
        <v>2099.27</v>
      </c>
      <c r="L7" s="30">
        <v>2204.6320000000001</v>
      </c>
      <c r="M7" s="30">
        <v>2250.08</v>
      </c>
      <c r="N7" s="30">
        <v>2684.0149999999999</v>
      </c>
      <c r="O7" s="30">
        <v>3370.2350000000001</v>
      </c>
      <c r="P7" s="30">
        <v>4018.0430000000001</v>
      </c>
    </row>
    <row r="8" spans="2:16" s="27" customFormat="1" ht="16.5" customHeight="1">
      <c r="B8" s="28" t="s">
        <v>4</v>
      </c>
      <c r="C8" s="29" t="s">
        <v>15</v>
      </c>
      <c r="D8" s="36">
        <f t="shared" si="2"/>
        <v>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2:16" s="27" customFormat="1" ht="18" customHeight="1">
      <c r="B9" s="28" t="s">
        <v>5</v>
      </c>
      <c r="C9" s="29" t="s">
        <v>15</v>
      </c>
      <c r="D9" s="36">
        <f t="shared" si="2"/>
        <v>17318.611000000001</v>
      </c>
      <c r="E9" s="30">
        <v>1394.442</v>
      </c>
      <c r="F9" s="30">
        <v>1422.492</v>
      </c>
      <c r="G9" s="30">
        <v>1481.7919999999999</v>
      </c>
      <c r="H9" s="30">
        <v>1363.499</v>
      </c>
      <c r="I9" s="30">
        <v>1240.4839999999999</v>
      </c>
      <c r="J9" s="30">
        <v>1066.095</v>
      </c>
      <c r="K9" s="30">
        <v>1217.2090000000001</v>
      </c>
      <c r="L9" s="30">
        <v>1308.597</v>
      </c>
      <c r="M9" s="30">
        <v>1625.5830000000001</v>
      </c>
      <c r="N9" s="30">
        <v>1725.6980000000001</v>
      </c>
      <c r="O9" s="30">
        <v>1523.3050000000001</v>
      </c>
      <c r="P9" s="30">
        <v>1949.415</v>
      </c>
    </row>
    <row r="10" spans="2:16" s="27" customFormat="1" ht="18" customHeight="1">
      <c r="B10" s="28" t="s">
        <v>6</v>
      </c>
      <c r="C10" s="29" t="s">
        <v>15</v>
      </c>
      <c r="D10" s="36">
        <f t="shared" si="2"/>
        <v>16093.179</v>
      </c>
      <c r="E10" s="30">
        <v>1444.33</v>
      </c>
      <c r="F10" s="30">
        <v>1324.7909999999999</v>
      </c>
      <c r="G10" s="30">
        <v>1374.971</v>
      </c>
      <c r="H10" s="30">
        <v>1336.2149999999999</v>
      </c>
      <c r="I10" s="30">
        <v>1219.325</v>
      </c>
      <c r="J10" s="30">
        <v>1289.9469999999999</v>
      </c>
      <c r="K10" s="30">
        <v>1222.058</v>
      </c>
      <c r="L10" s="30">
        <v>1286.6179999999999</v>
      </c>
      <c r="M10" s="30">
        <v>1316.662</v>
      </c>
      <c r="N10" s="30">
        <v>1350.2449999999999</v>
      </c>
      <c r="O10" s="30">
        <v>1421.4490000000001</v>
      </c>
      <c r="P10" s="30">
        <v>1506.568</v>
      </c>
    </row>
    <row r="11" spans="2:16">
      <c r="B11" s="24" t="s">
        <v>8</v>
      </c>
      <c r="C11" s="25" t="s">
        <v>9</v>
      </c>
      <c r="D11" s="35">
        <f>SUM(E11:P11)/12</f>
        <v>27.149783333333332</v>
      </c>
      <c r="E11" s="26">
        <v>32.494700000000002</v>
      </c>
      <c r="F11" s="26">
        <v>30.295500000000001</v>
      </c>
      <c r="G11" s="26">
        <v>28.567599999999999</v>
      </c>
      <c r="H11" s="26">
        <v>25.998000000000001</v>
      </c>
      <c r="I11" s="26">
        <v>24.976900000000001</v>
      </c>
      <c r="J11" s="26">
        <v>22.878699999999998</v>
      </c>
      <c r="K11" s="26">
        <v>22.5</v>
      </c>
      <c r="L11" s="26">
        <v>23.038</v>
      </c>
      <c r="M11" s="26">
        <v>24.660299999999999</v>
      </c>
      <c r="N11" s="26">
        <v>28.003</v>
      </c>
      <c r="O11" s="26">
        <v>30.282699999999998</v>
      </c>
      <c r="P11" s="26">
        <v>32.101999999999997</v>
      </c>
    </row>
    <row r="12" spans="2:16">
      <c r="B12" s="24" t="s">
        <v>28</v>
      </c>
      <c r="C12" s="25" t="s">
        <v>15</v>
      </c>
      <c r="D12" s="35">
        <f>SUM(E12:P12)</f>
        <v>3703.4009999999994</v>
      </c>
      <c r="E12" s="26">
        <v>369.334</v>
      </c>
      <c r="F12" s="26">
        <v>143.411</v>
      </c>
      <c r="G12" s="26">
        <v>330.26299999999998</v>
      </c>
      <c r="H12" s="26">
        <v>226.10900000000001</v>
      </c>
      <c r="I12" s="45">
        <v>374.60500000000002</v>
      </c>
      <c r="J12" s="26">
        <v>169.60900000000001</v>
      </c>
      <c r="K12" s="45">
        <v>211.88200000000001</v>
      </c>
      <c r="L12" s="26">
        <v>348.30799999999999</v>
      </c>
      <c r="M12" s="26">
        <v>301.28699999999998</v>
      </c>
      <c r="N12" s="26">
        <v>232.68700000000001</v>
      </c>
      <c r="O12" s="26">
        <v>459.12200000000001</v>
      </c>
      <c r="P12" s="26">
        <v>536.78399999999999</v>
      </c>
    </row>
    <row r="13" spans="2:16">
      <c r="B13" s="24" t="s">
        <v>10</v>
      </c>
      <c r="C13" s="25" t="s">
        <v>11</v>
      </c>
      <c r="D13" s="35">
        <f>ROUND(D12*100/D5,2)</f>
        <v>5.28</v>
      </c>
      <c r="E13" s="26">
        <f t="shared" ref="E13:P13" si="3">ROUND(E12*100/E5,2)</f>
        <v>5.72</v>
      </c>
      <c r="F13" s="26">
        <f t="shared" si="3"/>
        <v>2.4500000000000002</v>
      </c>
      <c r="G13" s="26">
        <f t="shared" si="3"/>
        <v>5.24</v>
      </c>
      <c r="H13" s="26">
        <f t="shared" si="3"/>
        <v>4</v>
      </c>
      <c r="I13" s="26">
        <f t="shared" si="3"/>
        <v>8.56</v>
      </c>
      <c r="J13" s="26">
        <f t="shared" si="3"/>
        <v>3.16</v>
      </c>
      <c r="K13" s="26">
        <f t="shared" si="3"/>
        <v>4.46</v>
      </c>
      <c r="L13" s="26">
        <f t="shared" si="3"/>
        <v>6.77</v>
      </c>
      <c r="M13" s="26">
        <f t="shared" si="3"/>
        <v>5.48</v>
      </c>
      <c r="N13" s="26">
        <f t="shared" si="3"/>
        <v>3.88</v>
      </c>
      <c r="O13" s="26">
        <f t="shared" si="3"/>
        <v>6.78</v>
      </c>
      <c r="P13" s="26">
        <f t="shared" si="3"/>
        <v>6.7</v>
      </c>
    </row>
    <row r="14" spans="2:16" ht="60">
      <c r="B14" s="24" t="s">
        <v>12</v>
      </c>
      <c r="C14" s="25" t="s">
        <v>15</v>
      </c>
      <c r="D14" s="35">
        <f>SUM(E14:P14)</f>
        <v>2170.2109999999998</v>
      </c>
      <c r="E14" s="26">
        <v>221.1</v>
      </c>
      <c r="F14" s="26">
        <v>143.411</v>
      </c>
      <c r="G14" s="26">
        <v>285.10000000000002</v>
      </c>
      <c r="H14" s="26">
        <v>222</v>
      </c>
      <c r="I14" s="26">
        <v>131.4</v>
      </c>
      <c r="J14" s="26">
        <v>121.6</v>
      </c>
      <c r="K14" s="26">
        <v>115.2</v>
      </c>
      <c r="L14" s="26">
        <v>132.30000000000001</v>
      </c>
      <c r="M14" s="26">
        <v>165.9</v>
      </c>
      <c r="N14" s="26">
        <v>219.5</v>
      </c>
      <c r="O14" s="26">
        <v>219</v>
      </c>
      <c r="P14" s="26">
        <v>193.7</v>
      </c>
    </row>
    <row r="15" spans="2:16">
      <c r="B15" s="43"/>
      <c r="C15" s="43"/>
      <c r="D15" s="43"/>
      <c r="E15" s="43"/>
      <c r="F15" s="43"/>
      <c r="G15" s="43"/>
      <c r="H15" s="43"/>
    </row>
    <row r="16" spans="2:16">
      <c r="B16" s="37" t="s">
        <v>29</v>
      </c>
    </row>
    <row r="17" spans="2:8">
      <c r="B17" s="31"/>
      <c r="C17" s="31"/>
      <c r="D17" s="33"/>
      <c r="E17" s="31"/>
      <c r="F17" s="31"/>
      <c r="G17" s="31"/>
      <c r="H17" s="31"/>
    </row>
    <row r="28" spans="2:8">
      <c r="D28" s="34"/>
      <c r="G28" s="32"/>
      <c r="H28" s="32"/>
    </row>
    <row r="30" spans="2:8">
      <c r="D30" s="34"/>
      <c r="G30" s="32"/>
      <c r="H30" s="32"/>
    </row>
    <row r="31" spans="2:8">
      <c r="H31" s="32"/>
    </row>
  </sheetData>
  <mergeCells count="2">
    <mergeCell ref="B15:H15"/>
    <mergeCell ref="B2:P2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2021</vt:lpstr>
      <vt:lpstr>Баланс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2021-02-10T04:50:46Z</dcterms:modified>
</cp:coreProperties>
</file>